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n.miranda\Desktop\PCA 2026\"/>
    </mc:Choice>
  </mc:AlternateContent>
  <xr:revisionPtr revIDLastSave="0" documentId="13_ncr:1_{733BC327-E523-4F45-9E0F-35A96F2A0C0D}" xr6:coauthVersionLast="47" xr6:coauthVersionMax="47" xr10:uidLastSave="{00000000-0000-0000-0000-000000000000}"/>
  <bookViews>
    <workbookView xWindow="-120" yWindow="-120" windowWidth="29040" windowHeight="15720" xr2:uid="{FF3AE444-BDCB-4A8F-B456-1076EEF771F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F48" i="1"/>
  <c r="E48" i="1"/>
  <c r="F42" i="1" l="1"/>
  <c r="F58" i="1"/>
  <c r="E42" i="1"/>
  <c r="F68" i="1"/>
  <c r="F74" i="1"/>
  <c r="F82" i="1"/>
  <c r="E82" i="1"/>
  <c r="E58" i="1"/>
  <c r="E68" i="1"/>
  <c r="E74" i="1"/>
  <c r="E85" i="1" l="1"/>
</calcChain>
</file>

<file path=xl/sharedStrings.xml><?xml version="1.0" encoding="utf-8"?>
<sst xmlns="http://schemas.openxmlformats.org/spreadsheetml/2006/main" count="366" uniqueCount="187">
  <si>
    <t>Departamento de Imprensa Oficial do Espírito Santo - DIO/ES</t>
  </si>
  <si>
    <t>Setor demandante</t>
  </si>
  <si>
    <t>Objeto resumido</t>
  </si>
  <si>
    <t>Unidade de medida</t>
  </si>
  <si>
    <t>Quantidade estimada</t>
  </si>
  <si>
    <t>Tipo de contratação</t>
  </si>
  <si>
    <t>Classificação orçamentária</t>
  </si>
  <si>
    <t>Observações</t>
  </si>
  <si>
    <t>GAG</t>
  </si>
  <si>
    <t>Limpeza e conservação, copeiragem e manutenção predial</t>
  </si>
  <si>
    <t>Serviço em andamento - com possibilidade de renovação</t>
  </si>
  <si>
    <t>Solange Costa - Fiscal</t>
  </si>
  <si>
    <t>Eveton Correa Lopes - Fiscal</t>
  </si>
  <si>
    <t>Mensal</t>
  </si>
  <si>
    <t>Correios</t>
  </si>
  <si>
    <t>Comissão de Atividades de Licitação - Allan Alpohim Miranda (Agente de Contratação)</t>
  </si>
  <si>
    <t>Horberto Gusmão Lopes - Fiscal</t>
  </si>
  <si>
    <t>A depender da mudança da sede do DIO/ES</t>
  </si>
  <si>
    <t>Serviço em andamento - com possibilidade de renovação ou finalização, a depender da mudança de sede do DIO/ES</t>
  </si>
  <si>
    <t>Serviços de PABX</t>
  </si>
  <si>
    <t>PRODEST - Serviços de TI</t>
  </si>
  <si>
    <t>Suporte e manutenção - Sistema IONEWS - Autopage</t>
  </si>
  <si>
    <t>Nova aquisição</t>
  </si>
  <si>
    <t>Prazo de prorrogação / Prazo de aquisição</t>
  </si>
  <si>
    <t>33.90.40.08</t>
  </si>
  <si>
    <t>Total estimado GAG</t>
  </si>
  <si>
    <t>3.3.90.37.02</t>
  </si>
  <si>
    <t>3.3.90.40.12</t>
  </si>
  <si>
    <t>3.3.90.33.03</t>
  </si>
  <si>
    <t>3.3.90.39.47</t>
  </si>
  <si>
    <t>3.3.90.39.10</t>
  </si>
  <si>
    <t>3.3.90.39.17</t>
  </si>
  <si>
    <t>3.3.90.30.58</t>
  </si>
  <si>
    <t>3.3.90.40.97</t>
  </si>
  <si>
    <t>3.3.91.40.97 e 57</t>
  </si>
  <si>
    <t>3.3.90.39.79 e 09</t>
  </si>
  <si>
    <t>Serviço em andamento</t>
  </si>
  <si>
    <t>3.3.90.39.58</t>
  </si>
  <si>
    <t>3.3.90.39.27</t>
  </si>
  <si>
    <t>Manutenção de aparelhos de ar condicionado com fornecimento de peças</t>
  </si>
  <si>
    <t>Suprimento de fundos</t>
  </si>
  <si>
    <t>Anual</t>
  </si>
  <si>
    <t>Nova disponibilização</t>
  </si>
  <si>
    <t>3.3.90.30.96 e 3.3.90.39.96</t>
  </si>
  <si>
    <t>Solange Costa - Gerente de Administração Geral</t>
  </si>
  <si>
    <t>Unidade</t>
  </si>
  <si>
    <t>A definir</t>
  </si>
  <si>
    <t>Unidade/caixa/pacote</t>
  </si>
  <si>
    <t>Serviço</t>
  </si>
  <si>
    <t>Nova contratação</t>
  </si>
  <si>
    <t>3.3.90.39.00</t>
  </si>
  <si>
    <t>Fornecimento de energia elétrica</t>
  </si>
  <si>
    <t>3.3.90.39.43</t>
  </si>
  <si>
    <t>3.3.90.39.47/44/43/02</t>
  </si>
  <si>
    <t>Despesas com IPTU</t>
  </si>
  <si>
    <t>Taxa</t>
  </si>
  <si>
    <t>Taxa anual</t>
  </si>
  <si>
    <t>GD</t>
  </si>
  <si>
    <t>Marlene Aparecida de Freitas - Chefe de Gabinete</t>
  </si>
  <si>
    <t>3.3.90.39.01</t>
  </si>
  <si>
    <t>3.3.90.39.23</t>
  </si>
  <si>
    <t>Marília de Fátima Gonçalves Lima - Assessora Técnica da Diretoria</t>
  </si>
  <si>
    <t>Locação de estande - Participação na Feira dos Municípios - ES</t>
  </si>
  <si>
    <t>Total estimado GD</t>
  </si>
  <si>
    <t>Assinatura de periódicos - Jornal A Tribuna</t>
  </si>
  <si>
    <t>Diárias</t>
  </si>
  <si>
    <r>
      <t>Serviço de agenciamento e fornecimento de passagens aéreas - WebTrip -</t>
    </r>
    <r>
      <rPr>
        <i/>
        <sz val="11"/>
        <color theme="1"/>
        <rFont val="Calibri"/>
        <family val="2"/>
        <scheme val="minor"/>
      </rPr>
      <t xml:space="preserve"> Contrato corporativo</t>
    </r>
  </si>
  <si>
    <t>3.3.90.33.05</t>
  </si>
  <si>
    <t>Vigência inicial ou outros</t>
  </si>
  <si>
    <t>GRH</t>
  </si>
  <si>
    <t>3.3.90.49.01</t>
  </si>
  <si>
    <t>Total estimado GRH</t>
  </si>
  <si>
    <t>GC</t>
  </si>
  <si>
    <t>Renata Belmiro Nascimento - Gerente de Comunicação</t>
  </si>
  <si>
    <t>Ações a serem definidas</t>
  </si>
  <si>
    <t>Ação/Serviço/Bem/Material de consumo ou distribuição gratuita</t>
  </si>
  <si>
    <t>Quantidade/valor variável</t>
  </si>
  <si>
    <t>Nova contratação/aquisição</t>
  </si>
  <si>
    <t>Total estimado GC</t>
  </si>
  <si>
    <t>O contrato de concessão de uso oneroso nº 002/2020 firmado entre o DIO/ES e a ARSP em prazo de vigência de 10 (dez) anos, contados a partir de novembro/2020.</t>
  </si>
  <si>
    <t>Posto/Mês</t>
  </si>
  <si>
    <t>3.3.90.37.03</t>
  </si>
  <si>
    <t>Órgão ou entidade:</t>
  </si>
  <si>
    <t>Área Responsável pela consolidação:</t>
  </si>
  <si>
    <t>Agente de contratação,fiscal ou gestor responsável</t>
  </si>
  <si>
    <t>3.3.90.32.00 e 3.3.90.39.00</t>
  </si>
  <si>
    <t>Publicidade legal em jornal de grande circulação</t>
  </si>
  <si>
    <t>Cm/coluna</t>
  </si>
  <si>
    <t>Renata Belmiro Nascimento - Gerente de Comunicação e Allan Alpohim Miranda - Agente de Contratação</t>
  </si>
  <si>
    <t>3.3.90.39.90</t>
  </si>
  <si>
    <t xml:space="preserve">Total geral estimado </t>
  </si>
  <si>
    <t>Plano de Contratações Anual - Exercício 2026</t>
  </si>
  <si>
    <t>Locação de veículo - sem motorista</t>
  </si>
  <si>
    <t>Luiz Carlos Samora - Fiscal</t>
  </si>
  <si>
    <t>Material de expediente</t>
  </si>
  <si>
    <t>Gêneros alimentícios (açúcar, café)</t>
  </si>
  <si>
    <t>30 pct açúcar / 150 pct café</t>
  </si>
  <si>
    <t>3.3.90.30.07</t>
  </si>
  <si>
    <t>A definir. Materiais diversos</t>
  </si>
  <si>
    <t>3.3.90.30.16</t>
  </si>
  <si>
    <t>Serviços de dedetização</t>
  </si>
  <si>
    <t>31/09/2026</t>
  </si>
  <si>
    <t>3.3.90.39.78</t>
  </si>
  <si>
    <t>3.3.90.47.30</t>
  </si>
  <si>
    <r>
      <t>Sistema de controle de abastecimento e manutenção de frota - Prime Benefícios em Cartões -</t>
    </r>
    <r>
      <rPr>
        <i/>
        <sz val="11"/>
        <rFont val="Calibri"/>
        <family val="2"/>
        <scheme val="minor"/>
      </rPr>
      <t xml:space="preserve"> Contrato corporativo</t>
    </r>
  </si>
  <si>
    <t>Thaísa Rodrigues Rosário - Gestora</t>
  </si>
  <si>
    <t>3.3.90.30.04</t>
  </si>
  <si>
    <r>
      <t>Aluguel da sede do DIO/ES -</t>
    </r>
    <r>
      <rPr>
        <i/>
        <sz val="11"/>
        <rFont val="Calibri"/>
        <family val="2"/>
        <scheme val="minor"/>
      </rPr>
      <t xml:space="preserve"> Ed. RS Trade Tower</t>
    </r>
  </si>
  <si>
    <r>
      <t xml:space="preserve">Serviços de telefonia para operacionalização da rede corporativa do Governo do Estado do ES - Telefonia fixa local e interurbana, 0800 e tridígito - Oi S.A. - </t>
    </r>
    <r>
      <rPr>
        <i/>
        <sz val="11"/>
        <rFont val="Calibri"/>
        <family val="2"/>
        <scheme val="minor"/>
      </rPr>
      <t>Contrato corporativo</t>
    </r>
  </si>
  <si>
    <t>GAR</t>
  </si>
  <si>
    <t>Total estimado GAR</t>
  </si>
  <si>
    <t>Jocimara Martins da Silva - Gerente de Atendimento e Relacionamento</t>
  </si>
  <si>
    <t>Coquetel - Inauguração da nova sede e comemoração dos 136 anos do DIO/ES</t>
  </si>
  <si>
    <t>3.3.90.14.14/15/16</t>
  </si>
  <si>
    <t>Serviço - Passagens aéreas</t>
  </si>
  <si>
    <t>GTI</t>
  </si>
  <si>
    <t>Whydsley Rodrigues - Gerente de Tecnologia e Inovação</t>
  </si>
  <si>
    <t>Locação de outsourcing de impressão</t>
  </si>
  <si>
    <t>3.3.90.39.14</t>
  </si>
  <si>
    <t>Total estimado GTI</t>
  </si>
  <si>
    <t>Aquisição de HD externo</t>
  </si>
  <si>
    <t>4.4.90.52.35</t>
  </si>
  <si>
    <t>Serviço de cabeamento estruturado para a nova sede do DIO/ES</t>
  </si>
  <si>
    <t>Anuidade ABIO</t>
  </si>
  <si>
    <t>Guarda e organização do acervo, arquivos e correlatos do DIO/ES</t>
  </si>
  <si>
    <t>3.3.90.39.44</t>
  </si>
  <si>
    <r>
      <t xml:space="preserve">Fornecimento de água e tratamento de esgoto - </t>
    </r>
    <r>
      <rPr>
        <i/>
        <sz val="11"/>
        <rFont val="Calibri"/>
        <family val="2"/>
        <scheme val="minor"/>
      </rPr>
      <t>nova sede</t>
    </r>
  </si>
  <si>
    <r>
      <t xml:space="preserve">Fornecimento de energia elétrica - </t>
    </r>
    <r>
      <rPr>
        <i/>
        <sz val="11"/>
        <rFont val="Calibri"/>
        <family val="2"/>
        <scheme val="minor"/>
      </rPr>
      <t>nova sede</t>
    </r>
  </si>
  <si>
    <r>
      <t xml:space="preserve">Limpeza e conservação, copeiragem e manutenção predial - </t>
    </r>
    <r>
      <rPr>
        <i/>
        <sz val="11"/>
        <rFont val="Calibri"/>
        <family val="2"/>
        <scheme val="minor"/>
      </rPr>
      <t>nova sede</t>
    </r>
  </si>
  <si>
    <r>
      <t xml:space="preserve">Circuito fechado de TV e alarme - </t>
    </r>
    <r>
      <rPr>
        <i/>
        <sz val="11"/>
        <rFont val="Calibri"/>
        <family val="2"/>
        <scheme val="minor"/>
      </rPr>
      <t>nova sede</t>
    </r>
  </si>
  <si>
    <t>Aquisição de material/Serviço mensal</t>
  </si>
  <si>
    <t>3.3.90.39.77 / 4.4.90.52.24</t>
  </si>
  <si>
    <r>
      <t xml:space="preserve">10 </t>
    </r>
    <r>
      <rPr>
        <i/>
        <sz val="11"/>
        <rFont val="Calibri"/>
        <family val="2"/>
        <scheme val="minor"/>
      </rPr>
      <t>(eletrodomésticos variados)</t>
    </r>
  </si>
  <si>
    <t>4.4.90.52.12</t>
  </si>
  <si>
    <t>3.3.90.39.74</t>
  </si>
  <si>
    <t>Mudança de sede - transporte mobiliário</t>
  </si>
  <si>
    <t>Aquisição de vale-transporte - GVBus</t>
  </si>
  <si>
    <t>Estimativa preliminar de valor - Previsão no Documento de Formalização de Demanda - DFD</t>
  </si>
  <si>
    <t>Estimativa preliminar de valor - Parcela a ser executada em 2026</t>
  </si>
  <si>
    <t>Cristina Mara Pimentel - Gerente de Recursos Humanos</t>
  </si>
  <si>
    <t>O valor contempla um reajuste previsto de 10% no preço das passagens e/ou nomeação de novos servidores</t>
  </si>
  <si>
    <t>Aquisição de vale-transporte - Viação Planeta</t>
  </si>
  <si>
    <t>Processo de contratação de 2025 em andamento</t>
  </si>
  <si>
    <t>Contratação de serviços especializados para a produção do podcast institucional “Entrelinhas”</t>
  </si>
  <si>
    <t>Episódios mensais</t>
  </si>
  <si>
    <t>1º episódio previsto para junho/2026, então seriam 07 episódios em 2026</t>
  </si>
  <si>
    <t>2º Prêmio de Comunicação Pública Capixaba</t>
  </si>
  <si>
    <t>01 (uma) Cota master para a ABIO - Associação Brasileira de Imprensas Oficiais</t>
  </si>
  <si>
    <t>Visual Nova Sede – Produção de materiais de programação visual da nova sede do DIO/ES</t>
  </si>
  <si>
    <t>Serviços a serem definidos/A depender da mudança da sede do DIO/ES</t>
  </si>
  <si>
    <t>O valor considerado por cm/coluna foi de R$ 12,00</t>
  </si>
  <si>
    <r>
      <t>Aquisição de aparelhos de ar condicionado -</t>
    </r>
    <r>
      <rPr>
        <i/>
        <sz val="11"/>
        <rFont val="Calibri"/>
        <family val="2"/>
        <scheme val="minor"/>
      </rPr>
      <t xml:space="preserve"> nova sede</t>
    </r>
  </si>
  <si>
    <r>
      <t>Aqusição/instalação de elevador -</t>
    </r>
    <r>
      <rPr>
        <i/>
        <sz val="11"/>
        <rFont val="Calibri"/>
        <family val="2"/>
        <scheme val="minor"/>
      </rPr>
      <t xml:space="preserve"> nova sede</t>
    </r>
  </si>
  <si>
    <t>Unidade/serviço</t>
  </si>
  <si>
    <t>Nova aquisição/contratação</t>
  </si>
  <si>
    <t>4.4.90.51.92</t>
  </si>
  <si>
    <t>Recarga e manutenção de extintores de incêndio</t>
  </si>
  <si>
    <t>4.4.90.52.41</t>
  </si>
  <si>
    <t>3.3.90.30.21</t>
  </si>
  <si>
    <r>
      <t xml:space="preserve">Aquisição de mobiliário - </t>
    </r>
    <r>
      <rPr>
        <i/>
        <sz val="11"/>
        <rFont val="Calibri"/>
        <family val="2"/>
        <scheme val="minor"/>
      </rPr>
      <t>nova sede</t>
    </r>
  </si>
  <si>
    <r>
      <t>Aquisição de materiais de copa e cozinha -</t>
    </r>
    <r>
      <rPr>
        <i/>
        <sz val="11"/>
        <rFont val="Calibri"/>
        <family val="2"/>
        <scheme val="minor"/>
      </rPr>
      <t xml:space="preserve"> nova sede</t>
    </r>
  </si>
  <si>
    <r>
      <t>Aquisição de persianas com instalação -</t>
    </r>
    <r>
      <rPr>
        <i/>
        <sz val="11"/>
        <rFont val="Calibri"/>
        <family val="2"/>
        <scheme val="minor"/>
      </rPr>
      <t xml:space="preserve"> nova sede</t>
    </r>
  </si>
  <si>
    <r>
      <t xml:space="preserve">421 </t>
    </r>
    <r>
      <rPr>
        <i/>
        <sz val="11"/>
        <rFont val="Calibri"/>
        <family val="2"/>
        <scheme val="minor"/>
      </rPr>
      <t>(mobiliário variado)</t>
    </r>
  </si>
  <si>
    <t>4.4.90.52.42</t>
  </si>
  <si>
    <r>
      <t xml:space="preserve">Recarga e manutenção de extintores de incêndio - </t>
    </r>
    <r>
      <rPr>
        <i/>
        <sz val="11"/>
        <rFont val="Calibri"/>
        <family val="2"/>
        <scheme val="minor"/>
      </rPr>
      <t>nova sede</t>
    </r>
  </si>
  <si>
    <r>
      <t xml:space="preserve">Aquisição de eletrodomésticos - </t>
    </r>
    <r>
      <rPr>
        <i/>
        <sz val="11"/>
        <rFont val="Calibri"/>
        <family val="2"/>
        <scheme val="minor"/>
      </rPr>
      <t>nova sede</t>
    </r>
  </si>
  <si>
    <r>
      <t xml:space="preserve">1 </t>
    </r>
    <r>
      <rPr>
        <i/>
        <sz val="11"/>
        <rFont val="Calibri"/>
        <family val="2"/>
        <scheme val="minor"/>
      </rPr>
      <t>(quantidade não estimada. Será necessária a verificação do espaço após a conclusão das obras da nova sede)</t>
    </r>
  </si>
  <si>
    <t>3 postos, 12 meses</t>
  </si>
  <si>
    <t>5 postos, 12 meses</t>
  </si>
  <si>
    <t>04  aplicações, 02 aplicações em 2026</t>
  </si>
  <si>
    <t>12 meses; 11 meses em 2026</t>
  </si>
  <si>
    <t>12 meses; 05 meses em 2026</t>
  </si>
  <si>
    <t>12 meses; 08 meses em 2026</t>
  </si>
  <si>
    <t>12 meses; 07 meses em 2026</t>
  </si>
  <si>
    <t>12 meses; 06 meses em 2026</t>
  </si>
  <si>
    <t>12 meses; 10 meses em 2026</t>
  </si>
  <si>
    <t>250cm/coluna anual; 93,50cm/coluna em 2026</t>
  </si>
  <si>
    <t>4.4.90.52.37</t>
  </si>
  <si>
    <r>
      <t xml:space="preserve">Despesas com condomínio - </t>
    </r>
    <r>
      <rPr>
        <i/>
        <sz val="11"/>
        <rFont val="Calibri"/>
        <family val="2"/>
        <scheme val="minor"/>
      </rPr>
      <t>Ed. RS Trade Tower</t>
    </r>
  </si>
  <si>
    <r>
      <t xml:space="preserve">Serviço de vigilância patrimonial - </t>
    </r>
    <r>
      <rPr>
        <i/>
        <sz val="11"/>
        <rFont val="Calibri"/>
        <family val="2"/>
        <scheme val="minor"/>
      </rPr>
      <t>nova sede</t>
    </r>
  </si>
  <si>
    <r>
      <t xml:space="preserve">Serviços de telefonia móvel (SMP) nas modalidades longa distância nacional e internacional, por meio de assinaturas mensais de voz e dados - Claro S.A. - </t>
    </r>
    <r>
      <rPr>
        <i/>
        <sz val="11"/>
        <rFont val="Calibri"/>
        <family val="2"/>
        <scheme val="minor"/>
      </rPr>
      <t>Contrato corporativo</t>
    </r>
  </si>
  <si>
    <t>O contrato firmado pelo Estado tem duração de 30 meses. O valor mensal considerado, disponível no DFD, foi de R$ 1.810,94.</t>
  </si>
  <si>
    <t>Fonte de recursos</t>
  </si>
  <si>
    <t>Caixas</t>
  </si>
  <si>
    <t>Aproximadamente 1758</t>
  </si>
  <si>
    <t>Nova  aquisição/contratação</t>
  </si>
  <si>
    <t>Aquisição e instalação de arquivo deslizante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</si>
</sst>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color theme="7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4" fontId="2" fillId="0" borderId="1" xfId="0" applyNumberFormat="1" applyFont="1" applyBorder="1"/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4" fontId="0" fillId="0" borderId="1" xfId="0" applyNumberFormat="1" applyBorder="1"/>
    <xf numFmtId="44" fontId="0" fillId="0" borderId="1" xfId="0" applyNumberFormat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4" fontId="2" fillId="2" borderId="1" xfId="2" applyNumberFormat="1" applyFont="1" applyFill="1" applyBorder="1" applyAlignment="1">
      <alignment vertical="center"/>
    </xf>
    <xf numFmtId="0" fontId="7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9" fillId="0" borderId="1" xfId="0" applyNumberFormat="1" applyFont="1" applyBorder="1"/>
    <xf numFmtId="0" fontId="9" fillId="6" borderId="1" xfId="0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4" fillId="14" borderId="1" xfId="0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4" fontId="4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463209</xdr:colOff>
      <xdr:row>0</xdr:row>
      <xdr:rowOff>81643</xdr:rowOff>
    </xdr:from>
    <xdr:to>
      <xdr:col>1</xdr:col>
      <xdr:colOff>1279695</xdr:colOff>
      <xdr:row>7</xdr:row>
      <xdr:rowOff>91521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B4EE03-EDF3-09E2-BE6D-142EBE0F4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09" y="81643"/>
          <a:ext cx="2565004" cy="1452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3C96-2A74-4F66-B58C-D21758E22545}">
  <sheetPr>
    <pageSetUpPr fitToPage="1"/>
  </sheetPr>
  <dimension ref="A2:M94"/>
  <sheetViews>
    <sheetView tabSelected="1" zoomScale="70" zoomScaleNormal="70" zoomScaleSheetLayoutView="112" workbookViewId="0">
      <pane ySplit="9" topLeftCell="A30" activePane="bottomLeft" state="frozen"/>
      <selection pane="bottomLeft" activeCell="D30" sqref="D30"/>
    </sheetView>
  </sheetViews>
  <sheetFormatPr defaultRowHeight="15" x14ac:dyDescent="0.25"/>
  <cols>
    <col min="1" max="1" width="26.140625" customWidth="1"/>
    <col min="2" max="2" width="59.140625" customWidth="1"/>
    <col min="3" max="3" width="26" customWidth="1"/>
    <col min="4" max="4" width="47.7109375" customWidth="1"/>
    <col min="5" max="7" width="37" customWidth="1"/>
    <col min="8" max="8" width="47.7109375" customWidth="1"/>
    <col min="9" max="9" width="52.42578125" customWidth="1"/>
    <col min="10" max="10" width="30.28515625" customWidth="1"/>
    <col min="11" max="11" width="28.7109375" customWidth="1"/>
    <col min="12" max="12" width="60.7109375" customWidth="1"/>
    <col min="13" max="13" width="46.7109375" customWidth="1"/>
  </cols>
  <sheetData>
    <row r="2" spans="1:13" ht="23.25" x14ac:dyDescent="0.35">
      <c r="A2" s="67" t="s">
        <v>91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4" spans="1:13" x14ac:dyDescent="0.25">
      <c r="C4" s="6" t="s">
        <v>82</v>
      </c>
      <c r="D4" s="6"/>
      <c r="E4" s="6" t="s">
        <v>0</v>
      </c>
      <c r="F4" s="6"/>
      <c r="G4" s="6"/>
    </row>
    <row r="5" spans="1:13" x14ac:dyDescent="0.25">
      <c r="A5" s="68"/>
      <c r="B5" s="68"/>
      <c r="C5" s="6" t="s">
        <v>83</v>
      </c>
      <c r="E5" s="6" t="s">
        <v>15</v>
      </c>
      <c r="F5" s="6"/>
      <c r="G5" s="6"/>
      <c r="H5" s="6"/>
    </row>
    <row r="9" spans="1:13" s="1" customFormat="1" ht="45" x14ac:dyDescent="0.25">
      <c r="A9" s="30" t="s">
        <v>1</v>
      </c>
      <c r="B9" s="30" t="s">
        <v>2</v>
      </c>
      <c r="C9" s="30" t="s">
        <v>3</v>
      </c>
      <c r="D9" s="30" t="s">
        <v>4</v>
      </c>
      <c r="E9" s="31" t="s">
        <v>137</v>
      </c>
      <c r="F9" s="31" t="s">
        <v>138</v>
      </c>
      <c r="G9" s="31" t="s">
        <v>182</v>
      </c>
      <c r="H9" s="30" t="s">
        <v>5</v>
      </c>
      <c r="I9" s="30" t="s">
        <v>68</v>
      </c>
      <c r="J9" s="31" t="s">
        <v>23</v>
      </c>
      <c r="K9" s="30" t="s">
        <v>6</v>
      </c>
      <c r="L9" s="30" t="s">
        <v>84</v>
      </c>
      <c r="M9" s="30" t="s">
        <v>7</v>
      </c>
    </row>
    <row r="10" spans="1:13" s="43" customFormat="1" ht="30" x14ac:dyDescent="0.25">
      <c r="A10" s="39" t="s">
        <v>8</v>
      </c>
      <c r="B10" s="40" t="s">
        <v>9</v>
      </c>
      <c r="C10" s="41" t="s">
        <v>80</v>
      </c>
      <c r="D10" s="41" t="s">
        <v>167</v>
      </c>
      <c r="E10" s="42">
        <v>201546.6</v>
      </c>
      <c r="F10" s="42">
        <v>201546.6</v>
      </c>
      <c r="G10" s="41">
        <v>501</v>
      </c>
      <c r="H10" s="40" t="s">
        <v>10</v>
      </c>
      <c r="I10" s="16">
        <v>45545</v>
      </c>
      <c r="J10" s="16">
        <v>46274</v>
      </c>
      <c r="K10" s="41" t="s">
        <v>26</v>
      </c>
      <c r="L10" s="41" t="s">
        <v>11</v>
      </c>
      <c r="M10" s="44" t="s">
        <v>17</v>
      </c>
    </row>
    <row r="11" spans="1:13" s="43" customFormat="1" ht="35.25" customHeight="1" x14ac:dyDescent="0.25">
      <c r="A11" s="39" t="s">
        <v>8</v>
      </c>
      <c r="B11" s="40" t="s">
        <v>128</v>
      </c>
      <c r="C11" s="40" t="s">
        <v>80</v>
      </c>
      <c r="D11" s="41" t="s">
        <v>168</v>
      </c>
      <c r="E11" s="25">
        <v>368328.24</v>
      </c>
      <c r="F11" s="25">
        <v>368328.24</v>
      </c>
      <c r="G11" s="41">
        <v>501</v>
      </c>
      <c r="H11" s="40" t="s">
        <v>49</v>
      </c>
      <c r="I11" s="16">
        <v>46023</v>
      </c>
      <c r="J11" s="16">
        <v>46387</v>
      </c>
      <c r="K11" s="41" t="s">
        <v>26</v>
      </c>
      <c r="L11" s="41" t="s">
        <v>44</v>
      </c>
      <c r="M11" s="53" t="s">
        <v>17</v>
      </c>
    </row>
    <row r="12" spans="1:13" s="43" customFormat="1" ht="30" x14ac:dyDescent="0.25">
      <c r="A12" s="39" t="s">
        <v>8</v>
      </c>
      <c r="B12" s="41" t="s">
        <v>92</v>
      </c>
      <c r="C12" s="41" t="s">
        <v>13</v>
      </c>
      <c r="D12" s="41" t="s">
        <v>171</v>
      </c>
      <c r="E12" s="42">
        <v>35347.199999999997</v>
      </c>
      <c r="F12" s="42">
        <v>14728</v>
      </c>
      <c r="G12" s="41">
        <v>501</v>
      </c>
      <c r="H12" s="40" t="s">
        <v>10</v>
      </c>
      <c r="I12" s="16">
        <v>45526</v>
      </c>
      <c r="J12" s="16">
        <v>46255</v>
      </c>
      <c r="K12" s="41" t="s">
        <v>28</v>
      </c>
      <c r="L12" s="41" t="s">
        <v>93</v>
      </c>
      <c r="M12" s="41"/>
    </row>
    <row r="13" spans="1:13" s="43" customFormat="1" ht="30" x14ac:dyDescent="0.25">
      <c r="A13" s="39" t="s">
        <v>8</v>
      </c>
      <c r="B13" s="41" t="s">
        <v>14</v>
      </c>
      <c r="C13" s="41" t="s">
        <v>13</v>
      </c>
      <c r="D13" s="41">
        <v>12</v>
      </c>
      <c r="E13" s="65">
        <v>1500</v>
      </c>
      <c r="F13" s="65">
        <v>1500</v>
      </c>
      <c r="G13" s="41">
        <v>501</v>
      </c>
      <c r="H13" s="40" t="s">
        <v>10</v>
      </c>
      <c r="I13" s="16">
        <v>46023</v>
      </c>
      <c r="J13" s="16">
        <v>46387</v>
      </c>
      <c r="K13" s="41" t="s">
        <v>29</v>
      </c>
      <c r="L13" s="41" t="s">
        <v>44</v>
      </c>
      <c r="M13" s="41"/>
    </row>
    <row r="14" spans="1:13" s="43" customFormat="1" ht="60" x14ac:dyDescent="0.25">
      <c r="A14" s="39" t="s">
        <v>8</v>
      </c>
      <c r="B14" s="41" t="s">
        <v>107</v>
      </c>
      <c r="C14" s="41" t="s">
        <v>13</v>
      </c>
      <c r="D14" s="41">
        <v>12</v>
      </c>
      <c r="E14" s="42">
        <v>147000</v>
      </c>
      <c r="F14" s="42">
        <v>147000</v>
      </c>
      <c r="G14" s="41">
        <v>501</v>
      </c>
      <c r="H14" s="40" t="s">
        <v>18</v>
      </c>
      <c r="I14" s="16">
        <v>44155</v>
      </c>
      <c r="J14" s="16">
        <v>46345</v>
      </c>
      <c r="K14" s="41" t="s">
        <v>30</v>
      </c>
      <c r="L14" s="41" t="s">
        <v>105</v>
      </c>
      <c r="M14" s="54" t="s">
        <v>79</v>
      </c>
    </row>
    <row r="15" spans="1:13" s="43" customFormat="1" ht="30" x14ac:dyDescent="0.25">
      <c r="A15" s="39" t="s">
        <v>8</v>
      </c>
      <c r="B15" s="40" t="s">
        <v>39</v>
      </c>
      <c r="C15" s="41" t="s">
        <v>13</v>
      </c>
      <c r="D15" s="41">
        <v>12</v>
      </c>
      <c r="E15" s="42">
        <v>24237.96</v>
      </c>
      <c r="F15" s="42">
        <v>24237.96</v>
      </c>
      <c r="G15" s="41">
        <v>501</v>
      </c>
      <c r="H15" s="40" t="s">
        <v>10</v>
      </c>
      <c r="I15" s="16">
        <v>45170</v>
      </c>
      <c r="J15" s="16">
        <v>46265</v>
      </c>
      <c r="K15" s="41" t="s">
        <v>31</v>
      </c>
      <c r="L15" s="41" t="s">
        <v>93</v>
      </c>
      <c r="M15" s="44" t="s">
        <v>17</v>
      </c>
    </row>
    <row r="16" spans="1:13" s="43" customFormat="1" x14ac:dyDescent="0.25">
      <c r="A16" s="39" t="s">
        <v>8</v>
      </c>
      <c r="B16" s="40" t="s">
        <v>179</v>
      </c>
      <c r="C16" s="41" t="s">
        <v>13</v>
      </c>
      <c r="D16" s="41">
        <v>12</v>
      </c>
      <c r="E16" s="42">
        <v>386666.65</v>
      </c>
      <c r="F16" s="42">
        <v>386666.65</v>
      </c>
      <c r="G16" s="41">
        <v>501</v>
      </c>
      <c r="H16" s="40" t="s">
        <v>49</v>
      </c>
      <c r="I16" s="16">
        <v>46023</v>
      </c>
      <c r="J16" s="16">
        <v>46387</v>
      </c>
      <c r="K16" s="41" t="s">
        <v>81</v>
      </c>
      <c r="L16" s="41" t="s">
        <v>44</v>
      </c>
      <c r="M16" s="44" t="s">
        <v>17</v>
      </c>
    </row>
    <row r="17" spans="1:13" s="43" customFormat="1" ht="51" customHeight="1" x14ac:dyDescent="0.25">
      <c r="A17" s="39" t="s">
        <v>8</v>
      </c>
      <c r="B17" s="40" t="s">
        <v>104</v>
      </c>
      <c r="C17" s="41" t="s">
        <v>13</v>
      </c>
      <c r="D17" s="41">
        <v>12</v>
      </c>
      <c r="E17" s="42">
        <v>26808.49</v>
      </c>
      <c r="F17" s="42">
        <v>26808.49</v>
      </c>
      <c r="G17" s="41">
        <v>501</v>
      </c>
      <c r="H17" s="40" t="s">
        <v>36</v>
      </c>
      <c r="I17" s="16">
        <v>45350</v>
      </c>
      <c r="J17" s="16">
        <v>46080</v>
      </c>
      <c r="K17" s="41" t="s">
        <v>32</v>
      </c>
      <c r="L17" s="41" t="s">
        <v>105</v>
      </c>
      <c r="M17" s="41"/>
    </row>
    <row r="18" spans="1:13" s="43" customFormat="1" ht="60" customHeight="1" x14ac:dyDescent="0.25">
      <c r="A18" s="39" t="s">
        <v>8</v>
      </c>
      <c r="B18" s="40" t="s">
        <v>108</v>
      </c>
      <c r="C18" s="41" t="s">
        <v>13</v>
      </c>
      <c r="D18" s="41">
        <v>12</v>
      </c>
      <c r="E18" s="42">
        <v>7295.88</v>
      </c>
      <c r="F18" s="42">
        <v>7295.88</v>
      </c>
      <c r="G18" s="41">
        <v>501</v>
      </c>
      <c r="H18" s="40" t="s">
        <v>36</v>
      </c>
      <c r="I18" s="16">
        <v>45412</v>
      </c>
      <c r="J18" s="16">
        <v>46141</v>
      </c>
      <c r="K18" s="41" t="s">
        <v>37</v>
      </c>
      <c r="L18" s="41" t="s">
        <v>105</v>
      </c>
      <c r="M18" s="41"/>
    </row>
    <row r="19" spans="1:13" s="43" customFormat="1" ht="75.75" customHeight="1" x14ac:dyDescent="0.25">
      <c r="A19" s="39" t="s">
        <v>8</v>
      </c>
      <c r="B19" s="40" t="s">
        <v>180</v>
      </c>
      <c r="C19" s="41" t="s">
        <v>13</v>
      </c>
      <c r="D19" s="41">
        <v>12</v>
      </c>
      <c r="E19" s="42">
        <v>21731.279999999999</v>
      </c>
      <c r="F19" s="42">
        <v>21731.279999999999</v>
      </c>
      <c r="G19" s="41">
        <v>501</v>
      </c>
      <c r="H19" s="40" t="s">
        <v>36</v>
      </c>
      <c r="I19" s="16">
        <v>45491</v>
      </c>
      <c r="J19" s="16">
        <v>46405</v>
      </c>
      <c r="K19" s="41" t="s">
        <v>38</v>
      </c>
      <c r="L19" s="41" t="s">
        <v>44</v>
      </c>
      <c r="M19" s="54" t="s">
        <v>181</v>
      </c>
    </row>
    <row r="20" spans="1:13" s="43" customFormat="1" x14ac:dyDescent="0.25">
      <c r="A20" s="39" t="s">
        <v>8</v>
      </c>
      <c r="B20" s="41" t="s">
        <v>40</v>
      </c>
      <c r="C20" s="41" t="s">
        <v>41</v>
      </c>
      <c r="D20" s="41">
        <v>1</v>
      </c>
      <c r="E20" s="42">
        <v>10000</v>
      </c>
      <c r="F20" s="42">
        <v>10000</v>
      </c>
      <c r="G20" s="41">
        <v>501</v>
      </c>
      <c r="H20" s="40" t="s">
        <v>42</v>
      </c>
      <c r="I20" s="16">
        <v>46023</v>
      </c>
      <c r="J20" s="16">
        <v>46387</v>
      </c>
      <c r="K20" s="64" t="s">
        <v>43</v>
      </c>
      <c r="L20" s="41" t="s">
        <v>44</v>
      </c>
      <c r="M20" s="41"/>
    </row>
    <row r="21" spans="1:13" s="43" customFormat="1" x14ac:dyDescent="0.25">
      <c r="A21" s="39" t="s">
        <v>8</v>
      </c>
      <c r="B21" s="40" t="s">
        <v>94</v>
      </c>
      <c r="C21" s="40" t="s">
        <v>47</v>
      </c>
      <c r="D21" s="44" t="s">
        <v>98</v>
      </c>
      <c r="E21" s="42">
        <v>5200</v>
      </c>
      <c r="F21" s="42">
        <v>5200</v>
      </c>
      <c r="G21" s="41">
        <v>501</v>
      </c>
      <c r="H21" s="40" t="s">
        <v>22</v>
      </c>
      <c r="I21" s="16">
        <v>46023</v>
      </c>
      <c r="J21" s="16">
        <v>46387</v>
      </c>
      <c r="K21" s="41" t="s">
        <v>99</v>
      </c>
      <c r="L21" s="41" t="s">
        <v>44</v>
      </c>
      <c r="M21" s="41"/>
    </row>
    <row r="22" spans="1:13" s="43" customFormat="1" x14ac:dyDescent="0.25">
      <c r="A22" s="39" t="s">
        <v>8</v>
      </c>
      <c r="B22" s="40" t="s">
        <v>95</v>
      </c>
      <c r="C22" s="40" t="s">
        <v>47</v>
      </c>
      <c r="D22" s="41" t="s">
        <v>96</v>
      </c>
      <c r="E22" s="42">
        <v>3115.5</v>
      </c>
      <c r="F22" s="42">
        <v>3115.5</v>
      </c>
      <c r="G22" s="42"/>
      <c r="H22" s="40" t="s">
        <v>22</v>
      </c>
      <c r="I22" s="16">
        <v>46023</v>
      </c>
      <c r="J22" s="16">
        <v>46387</v>
      </c>
      <c r="K22" s="41" t="s">
        <v>97</v>
      </c>
      <c r="L22" s="41" t="s">
        <v>44</v>
      </c>
      <c r="M22" s="41"/>
    </row>
    <row r="23" spans="1:13" s="43" customFormat="1" x14ac:dyDescent="0.25">
      <c r="A23" s="39" t="s">
        <v>8</v>
      </c>
      <c r="B23" s="40" t="s">
        <v>100</v>
      </c>
      <c r="C23" s="40" t="s">
        <v>48</v>
      </c>
      <c r="D23" s="41" t="s">
        <v>169</v>
      </c>
      <c r="E23" s="42">
        <v>925.76</v>
      </c>
      <c r="F23" s="42">
        <v>462.88</v>
      </c>
      <c r="G23" s="41">
        <v>501</v>
      </c>
      <c r="H23" s="40" t="s">
        <v>49</v>
      </c>
      <c r="I23" s="16">
        <v>46266</v>
      </c>
      <c r="J23" s="16" t="s">
        <v>101</v>
      </c>
      <c r="K23" s="41" t="s">
        <v>102</v>
      </c>
      <c r="L23" s="41" t="s">
        <v>16</v>
      </c>
      <c r="M23" s="41"/>
    </row>
    <row r="24" spans="1:13" s="43" customFormat="1" x14ac:dyDescent="0.25">
      <c r="A24" s="39" t="s">
        <v>8</v>
      </c>
      <c r="B24" s="40" t="s">
        <v>51</v>
      </c>
      <c r="C24" s="40" t="s">
        <v>13</v>
      </c>
      <c r="D24" s="41">
        <v>12</v>
      </c>
      <c r="E24" s="42">
        <v>30465.84</v>
      </c>
      <c r="F24" s="42">
        <v>30465.84</v>
      </c>
      <c r="G24" s="41">
        <v>501</v>
      </c>
      <c r="H24" s="40" t="s">
        <v>36</v>
      </c>
      <c r="I24" s="16">
        <v>46023</v>
      </c>
      <c r="J24" s="16">
        <v>46387</v>
      </c>
      <c r="K24" s="41" t="s">
        <v>52</v>
      </c>
      <c r="L24" s="41" t="s">
        <v>44</v>
      </c>
      <c r="M24" s="44" t="s">
        <v>17</v>
      </c>
    </row>
    <row r="25" spans="1:13" s="43" customFormat="1" x14ac:dyDescent="0.25">
      <c r="A25" s="39" t="s">
        <v>8</v>
      </c>
      <c r="B25" s="40" t="s">
        <v>127</v>
      </c>
      <c r="C25" s="40" t="s">
        <v>13</v>
      </c>
      <c r="D25" s="41">
        <v>12</v>
      </c>
      <c r="E25" s="42">
        <v>30465.84</v>
      </c>
      <c r="F25" s="42">
        <v>30465.84</v>
      </c>
      <c r="G25" s="41">
        <v>501</v>
      </c>
      <c r="H25" s="40" t="s">
        <v>49</v>
      </c>
      <c r="I25" s="16">
        <v>46023</v>
      </c>
      <c r="J25" s="16">
        <v>46387</v>
      </c>
      <c r="K25" s="41" t="s">
        <v>52</v>
      </c>
      <c r="L25" s="41" t="s">
        <v>44</v>
      </c>
      <c r="M25" s="53" t="s">
        <v>17</v>
      </c>
    </row>
    <row r="26" spans="1:13" s="43" customFormat="1" x14ac:dyDescent="0.25">
      <c r="A26" s="39" t="s">
        <v>8</v>
      </c>
      <c r="B26" s="40" t="s">
        <v>178</v>
      </c>
      <c r="C26" s="40" t="s">
        <v>13</v>
      </c>
      <c r="D26" s="41">
        <v>12</v>
      </c>
      <c r="E26" s="47">
        <v>54024.33</v>
      </c>
      <c r="F26" s="47">
        <v>54024.33</v>
      </c>
      <c r="G26" s="41">
        <v>501</v>
      </c>
      <c r="H26" s="40" t="s">
        <v>36</v>
      </c>
      <c r="I26" s="16">
        <v>46023</v>
      </c>
      <c r="J26" s="16">
        <v>46387</v>
      </c>
      <c r="K26" s="40" t="s">
        <v>53</v>
      </c>
      <c r="L26" s="41" t="s">
        <v>44</v>
      </c>
      <c r="M26" s="44" t="s">
        <v>17</v>
      </c>
    </row>
    <row r="27" spans="1:13" s="43" customFormat="1" x14ac:dyDescent="0.25">
      <c r="A27" s="48" t="s">
        <v>8</v>
      </c>
      <c r="B27" s="49" t="s">
        <v>54</v>
      </c>
      <c r="C27" s="49" t="s">
        <v>55</v>
      </c>
      <c r="D27" s="50">
        <v>1</v>
      </c>
      <c r="E27" s="51">
        <v>3585.56</v>
      </c>
      <c r="F27" s="51">
        <v>3585.56</v>
      </c>
      <c r="G27" s="41">
        <v>501</v>
      </c>
      <c r="H27" s="49" t="s">
        <v>56</v>
      </c>
      <c r="I27" s="52">
        <v>46023</v>
      </c>
      <c r="J27" s="52">
        <v>46387</v>
      </c>
      <c r="K27" s="50" t="s">
        <v>103</v>
      </c>
      <c r="L27" s="50" t="s">
        <v>44</v>
      </c>
      <c r="M27" s="53" t="s">
        <v>17</v>
      </c>
    </row>
    <row r="28" spans="1:13" s="43" customFormat="1" x14ac:dyDescent="0.25">
      <c r="A28" s="39" t="s">
        <v>8</v>
      </c>
      <c r="B28" s="40" t="s">
        <v>156</v>
      </c>
      <c r="C28" s="40" t="s">
        <v>48</v>
      </c>
      <c r="D28" s="41">
        <v>1</v>
      </c>
      <c r="E28" s="42">
        <v>234</v>
      </c>
      <c r="F28" s="42">
        <v>234</v>
      </c>
      <c r="G28" s="41">
        <v>501</v>
      </c>
      <c r="H28" s="40" t="s">
        <v>49</v>
      </c>
      <c r="I28" s="16">
        <v>46054</v>
      </c>
      <c r="J28" s="16">
        <v>46081</v>
      </c>
      <c r="K28" s="41" t="s">
        <v>106</v>
      </c>
      <c r="L28" s="41" t="s">
        <v>44</v>
      </c>
      <c r="M28" s="44"/>
    </row>
    <row r="29" spans="1:13" s="43" customFormat="1" ht="30" customHeight="1" x14ac:dyDescent="0.25">
      <c r="A29" s="39" t="s">
        <v>8</v>
      </c>
      <c r="B29" s="40" t="s">
        <v>126</v>
      </c>
      <c r="C29" s="40" t="s">
        <v>48</v>
      </c>
      <c r="D29" s="41">
        <v>1</v>
      </c>
      <c r="E29" s="42">
        <v>11032.98</v>
      </c>
      <c r="F29" s="42">
        <v>11032.98</v>
      </c>
      <c r="G29" s="41">
        <v>501</v>
      </c>
      <c r="H29" s="40" t="s">
        <v>49</v>
      </c>
      <c r="I29" s="16">
        <v>46023</v>
      </c>
      <c r="J29" s="16">
        <v>46387</v>
      </c>
      <c r="K29" s="41" t="s">
        <v>125</v>
      </c>
      <c r="L29" s="41" t="s">
        <v>44</v>
      </c>
      <c r="M29" s="53" t="s">
        <v>17</v>
      </c>
    </row>
    <row r="30" spans="1:13" s="43" customFormat="1" ht="30" x14ac:dyDescent="0.25">
      <c r="A30" s="39" t="s">
        <v>8</v>
      </c>
      <c r="B30" s="40" t="s">
        <v>129</v>
      </c>
      <c r="C30" s="40" t="s">
        <v>130</v>
      </c>
      <c r="D30" s="41">
        <v>12</v>
      </c>
      <c r="E30" s="42">
        <v>40000</v>
      </c>
      <c r="F30" s="42">
        <v>40000</v>
      </c>
      <c r="G30" s="41">
        <v>501</v>
      </c>
      <c r="H30" s="40" t="s">
        <v>49</v>
      </c>
      <c r="I30" s="16">
        <v>46023</v>
      </c>
      <c r="J30" s="16">
        <v>46387</v>
      </c>
      <c r="K30" s="41" t="s">
        <v>131</v>
      </c>
      <c r="L30" s="41" t="s">
        <v>44</v>
      </c>
      <c r="M30" s="53" t="s">
        <v>17</v>
      </c>
    </row>
    <row r="31" spans="1:13" s="43" customFormat="1" x14ac:dyDescent="0.25">
      <c r="A31" s="39" t="s">
        <v>8</v>
      </c>
      <c r="B31" s="40" t="s">
        <v>165</v>
      </c>
      <c r="C31" s="40" t="s">
        <v>45</v>
      </c>
      <c r="D31" s="41" t="s">
        <v>132</v>
      </c>
      <c r="E31" s="42">
        <v>18829.900000000001</v>
      </c>
      <c r="F31" s="42">
        <v>18829.900000000001</v>
      </c>
      <c r="G31" s="41">
        <v>501</v>
      </c>
      <c r="H31" s="40" t="s">
        <v>22</v>
      </c>
      <c r="I31" s="16">
        <v>46023</v>
      </c>
      <c r="J31" s="16">
        <v>46387</v>
      </c>
      <c r="K31" s="41" t="s">
        <v>133</v>
      </c>
      <c r="L31" s="41" t="s">
        <v>44</v>
      </c>
      <c r="M31" s="53" t="s">
        <v>17</v>
      </c>
    </row>
    <row r="32" spans="1:13" s="43" customFormat="1" x14ac:dyDescent="0.25">
      <c r="A32" s="39" t="s">
        <v>8</v>
      </c>
      <c r="B32" s="40" t="s">
        <v>135</v>
      </c>
      <c r="C32" s="40" t="s">
        <v>48</v>
      </c>
      <c r="D32" s="41">
        <v>1</v>
      </c>
      <c r="E32" s="42">
        <v>24380</v>
      </c>
      <c r="F32" s="42">
        <v>24380</v>
      </c>
      <c r="G32" s="41">
        <v>501</v>
      </c>
      <c r="H32" s="40" t="s">
        <v>49</v>
      </c>
      <c r="I32" s="16">
        <v>46023</v>
      </c>
      <c r="J32" s="16">
        <v>46387</v>
      </c>
      <c r="K32" s="41" t="s">
        <v>134</v>
      </c>
      <c r="L32" s="41" t="s">
        <v>44</v>
      </c>
      <c r="M32" s="53" t="s">
        <v>17</v>
      </c>
    </row>
    <row r="33" spans="1:13" s="43" customFormat="1" ht="45" x14ac:dyDescent="0.25">
      <c r="A33" s="39" t="s">
        <v>8</v>
      </c>
      <c r="B33" s="40" t="s">
        <v>161</v>
      </c>
      <c r="C33" s="40" t="s">
        <v>153</v>
      </c>
      <c r="D33" s="40" t="s">
        <v>166</v>
      </c>
      <c r="E33" s="47">
        <v>108500</v>
      </c>
      <c r="F33" s="47">
        <v>108500</v>
      </c>
      <c r="G33" s="41">
        <v>501</v>
      </c>
      <c r="H33" s="40" t="s">
        <v>154</v>
      </c>
      <c r="I33" s="16">
        <v>46143</v>
      </c>
      <c r="J33" s="16">
        <v>46022</v>
      </c>
      <c r="K33" s="41" t="s">
        <v>157</v>
      </c>
      <c r="L33" s="41" t="s">
        <v>44</v>
      </c>
      <c r="M33" s="53" t="s">
        <v>17</v>
      </c>
    </row>
    <row r="34" spans="1:13" s="43" customFormat="1" x14ac:dyDescent="0.25">
      <c r="A34" s="39" t="s">
        <v>8</v>
      </c>
      <c r="B34" s="40" t="s">
        <v>151</v>
      </c>
      <c r="C34" s="40" t="s">
        <v>45</v>
      </c>
      <c r="D34" s="41">
        <v>27</v>
      </c>
      <c r="E34" s="47">
        <v>200385</v>
      </c>
      <c r="F34" s="47">
        <v>200385</v>
      </c>
      <c r="G34" s="41">
        <v>501</v>
      </c>
      <c r="H34" s="40" t="s">
        <v>22</v>
      </c>
      <c r="I34" s="16">
        <v>46143</v>
      </c>
      <c r="J34" s="16">
        <v>46387</v>
      </c>
      <c r="K34" s="41" t="s">
        <v>133</v>
      </c>
      <c r="L34" s="41" t="s">
        <v>44</v>
      </c>
      <c r="M34" s="53" t="s">
        <v>17</v>
      </c>
    </row>
    <row r="35" spans="1:13" s="43" customFormat="1" x14ac:dyDescent="0.25">
      <c r="A35" s="39" t="s">
        <v>8</v>
      </c>
      <c r="B35" s="40" t="s">
        <v>152</v>
      </c>
      <c r="C35" s="40" t="s">
        <v>153</v>
      </c>
      <c r="D35" s="41">
        <v>1</v>
      </c>
      <c r="E35" s="47">
        <v>170000</v>
      </c>
      <c r="F35" s="47">
        <v>170000</v>
      </c>
      <c r="G35" s="41">
        <v>501</v>
      </c>
      <c r="H35" s="40" t="s">
        <v>154</v>
      </c>
      <c r="I35" s="16">
        <v>46143</v>
      </c>
      <c r="J35" s="16">
        <v>46387</v>
      </c>
      <c r="K35" s="41" t="s">
        <v>155</v>
      </c>
      <c r="L35" s="41" t="s">
        <v>44</v>
      </c>
      <c r="M35" s="53" t="s">
        <v>17</v>
      </c>
    </row>
    <row r="36" spans="1:13" s="43" customFormat="1" ht="27.75" customHeight="1" x14ac:dyDescent="0.25">
      <c r="A36" s="39" t="s">
        <v>8</v>
      </c>
      <c r="B36" s="40" t="s">
        <v>164</v>
      </c>
      <c r="C36" s="40" t="s">
        <v>153</v>
      </c>
      <c r="D36" s="41">
        <v>20</v>
      </c>
      <c r="E36" s="47">
        <v>4543.8999999999996</v>
      </c>
      <c r="F36" s="47">
        <v>4543.8999999999996</v>
      </c>
      <c r="G36" s="41">
        <v>501</v>
      </c>
      <c r="H36" s="40" t="s">
        <v>154</v>
      </c>
      <c r="I36" s="16">
        <v>46143</v>
      </c>
      <c r="J36" s="16">
        <v>46387</v>
      </c>
      <c r="K36" s="41" t="s">
        <v>106</v>
      </c>
      <c r="L36" s="41" t="s">
        <v>44</v>
      </c>
      <c r="M36" s="44" t="s">
        <v>17</v>
      </c>
    </row>
    <row r="37" spans="1:13" s="43" customFormat="1" x14ac:dyDescent="0.25">
      <c r="A37" s="39" t="s">
        <v>8</v>
      </c>
      <c r="B37" s="43" t="s">
        <v>160</v>
      </c>
      <c r="C37" s="41" t="s">
        <v>45</v>
      </c>
      <c r="D37" s="41">
        <v>202</v>
      </c>
      <c r="E37" s="63">
        <v>2258.6</v>
      </c>
      <c r="F37" s="47">
        <v>2258.6</v>
      </c>
      <c r="G37" s="41">
        <v>501</v>
      </c>
      <c r="H37" s="41" t="s">
        <v>22</v>
      </c>
      <c r="I37" s="16">
        <v>46143</v>
      </c>
      <c r="J37" s="16">
        <v>46387</v>
      </c>
      <c r="K37" s="43" t="s">
        <v>158</v>
      </c>
      <c r="L37" s="41" t="s">
        <v>44</v>
      </c>
      <c r="M37" s="53" t="s">
        <v>17</v>
      </c>
    </row>
    <row r="38" spans="1:13" s="43" customFormat="1" x14ac:dyDescent="0.25">
      <c r="A38" s="39" t="s">
        <v>8</v>
      </c>
      <c r="B38" s="40" t="s">
        <v>159</v>
      </c>
      <c r="C38" s="40" t="s">
        <v>45</v>
      </c>
      <c r="D38" s="41" t="s">
        <v>162</v>
      </c>
      <c r="E38" s="47">
        <v>1119479.31</v>
      </c>
      <c r="F38" s="47">
        <v>1119479.31</v>
      </c>
      <c r="G38" s="41">
        <v>501</v>
      </c>
      <c r="H38" s="40" t="s">
        <v>22</v>
      </c>
      <c r="I38" s="16">
        <v>46143</v>
      </c>
      <c r="J38" s="16">
        <v>46387</v>
      </c>
      <c r="K38" s="41" t="s">
        <v>163</v>
      </c>
      <c r="L38" s="41" t="s">
        <v>44</v>
      </c>
      <c r="M38" s="53" t="s">
        <v>17</v>
      </c>
    </row>
    <row r="39" spans="1:13" s="43" customFormat="1" x14ac:dyDescent="0.25">
      <c r="A39" s="39"/>
      <c r="B39" s="40"/>
      <c r="C39" s="40"/>
      <c r="D39" s="41"/>
      <c r="E39" s="47"/>
      <c r="F39" s="47"/>
      <c r="G39" s="47"/>
      <c r="H39" s="40"/>
      <c r="I39" s="16"/>
      <c r="J39" s="16"/>
      <c r="K39" s="41"/>
      <c r="L39" s="41"/>
      <c r="M39" s="53"/>
    </row>
    <row r="40" spans="1:13" s="43" customFormat="1" x14ac:dyDescent="0.25">
      <c r="A40" s="59"/>
      <c r="B40" s="40"/>
      <c r="C40" s="40"/>
      <c r="D40" s="41"/>
      <c r="E40" s="42"/>
      <c r="F40" s="42"/>
      <c r="G40" s="42"/>
      <c r="H40" s="40"/>
      <c r="I40" s="16"/>
      <c r="J40" s="16"/>
      <c r="K40" s="41"/>
      <c r="L40" s="41"/>
      <c r="M40" s="44"/>
    </row>
    <row r="41" spans="1:13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2" spans="1:13" s="6" customFormat="1" x14ac:dyDescent="0.25">
      <c r="A42" s="46" t="s">
        <v>25</v>
      </c>
      <c r="B42" s="38"/>
      <c r="C42" s="38"/>
      <c r="D42" s="38"/>
      <c r="E42" s="45">
        <f>SUM(E10:E40)</f>
        <v>3057888.8200000003</v>
      </c>
      <c r="F42" s="45">
        <f>SUM(F10:F40)</f>
        <v>3036806.74</v>
      </c>
      <c r="G42" s="45"/>
      <c r="H42" s="38"/>
      <c r="I42" s="38"/>
      <c r="J42" s="38"/>
      <c r="K42" s="38"/>
      <c r="L42" s="38"/>
      <c r="M42" s="38"/>
    </row>
    <row r="45" spans="1:13" s="8" customFormat="1" ht="30" x14ac:dyDescent="0.25">
      <c r="A45" s="56" t="s">
        <v>8</v>
      </c>
      <c r="B45" s="11" t="s">
        <v>186</v>
      </c>
      <c r="C45" s="11" t="s">
        <v>183</v>
      </c>
      <c r="D45" s="11" t="s">
        <v>184</v>
      </c>
      <c r="E45" s="66">
        <v>300000</v>
      </c>
      <c r="F45" s="66">
        <v>300000</v>
      </c>
      <c r="G45" s="11">
        <v>501</v>
      </c>
      <c r="H45" s="11" t="s">
        <v>185</v>
      </c>
      <c r="I45" s="13">
        <v>46023</v>
      </c>
      <c r="J45" s="13">
        <v>46387</v>
      </c>
      <c r="K45" s="11" t="s">
        <v>163</v>
      </c>
      <c r="L45" s="10" t="s">
        <v>111</v>
      </c>
      <c r="M45" s="29"/>
    </row>
    <row r="46" spans="1:13" s="1" customFormat="1" ht="30" x14ac:dyDescent="0.25">
      <c r="A46" s="56" t="s">
        <v>109</v>
      </c>
      <c r="B46" s="10" t="s">
        <v>124</v>
      </c>
      <c r="C46" s="11" t="s">
        <v>13</v>
      </c>
      <c r="D46" s="11" t="s">
        <v>170</v>
      </c>
      <c r="E46" s="12">
        <v>112133.16</v>
      </c>
      <c r="F46" s="12">
        <v>102788.73</v>
      </c>
      <c r="G46" s="41">
        <v>501</v>
      </c>
      <c r="H46" s="10" t="s">
        <v>10</v>
      </c>
      <c r="I46" s="13">
        <v>45323</v>
      </c>
      <c r="J46" s="13">
        <v>46054</v>
      </c>
      <c r="K46" s="11" t="s">
        <v>35</v>
      </c>
      <c r="L46" s="10" t="s">
        <v>111</v>
      </c>
      <c r="M46" s="11"/>
    </row>
    <row r="47" spans="1:13" x14ac:dyDescent="0.25">
      <c r="A47" s="7"/>
    </row>
    <row r="48" spans="1:13" x14ac:dyDescent="0.25">
      <c r="A48" s="55" t="s">
        <v>110</v>
      </c>
      <c r="B48" s="18"/>
      <c r="C48" s="18"/>
      <c r="D48" s="18"/>
      <c r="E48" s="19">
        <f>E46+E45</f>
        <v>412133.16000000003</v>
      </c>
      <c r="F48" s="19">
        <f>F46+F45</f>
        <v>402788.73</v>
      </c>
      <c r="G48" s="19"/>
      <c r="H48" s="18"/>
      <c r="I48" s="18"/>
      <c r="J48" s="18"/>
      <c r="K48" s="18"/>
      <c r="L48" s="18"/>
      <c r="M48" s="18"/>
    </row>
    <row r="51" spans="1:13" s="1" customFormat="1" ht="30" x14ac:dyDescent="0.25">
      <c r="A51" s="20" t="s">
        <v>115</v>
      </c>
      <c r="B51" s="41" t="s">
        <v>19</v>
      </c>
      <c r="C51" s="41" t="s">
        <v>13</v>
      </c>
      <c r="D51" s="41" t="s">
        <v>173</v>
      </c>
      <c r="E51" s="42">
        <v>23456.76</v>
      </c>
      <c r="F51" s="42">
        <v>13683.11</v>
      </c>
      <c r="G51" s="41">
        <v>501</v>
      </c>
      <c r="H51" s="40" t="s">
        <v>10</v>
      </c>
      <c r="I51" s="16">
        <v>45522</v>
      </c>
      <c r="J51" s="16">
        <v>46174</v>
      </c>
      <c r="K51" s="41" t="s">
        <v>33</v>
      </c>
      <c r="L51" s="41" t="s">
        <v>12</v>
      </c>
      <c r="M51" s="41"/>
    </row>
    <row r="52" spans="1:13" s="1" customFormat="1" ht="30" x14ac:dyDescent="0.25">
      <c r="A52" s="20" t="s">
        <v>115</v>
      </c>
      <c r="B52" s="40" t="s">
        <v>21</v>
      </c>
      <c r="C52" s="41" t="s">
        <v>13</v>
      </c>
      <c r="D52" s="41" t="s">
        <v>172</v>
      </c>
      <c r="E52" s="42">
        <v>830133.33</v>
      </c>
      <c r="F52" s="42">
        <v>576000</v>
      </c>
      <c r="G52" s="41">
        <v>501</v>
      </c>
      <c r="H52" s="40" t="s">
        <v>10</v>
      </c>
      <c r="I52" s="16">
        <v>45778</v>
      </c>
      <c r="J52" s="16">
        <v>46142</v>
      </c>
      <c r="K52" s="41" t="s">
        <v>24</v>
      </c>
      <c r="L52" s="41" t="s">
        <v>116</v>
      </c>
      <c r="M52" s="11"/>
    </row>
    <row r="53" spans="1:13" s="43" customFormat="1" ht="30" x14ac:dyDescent="0.25">
      <c r="A53" s="57" t="s">
        <v>115</v>
      </c>
      <c r="B53" s="41" t="s">
        <v>20</v>
      </c>
      <c r="C53" s="41" t="s">
        <v>13</v>
      </c>
      <c r="D53" s="41" t="s">
        <v>174</v>
      </c>
      <c r="E53" s="42">
        <v>540000</v>
      </c>
      <c r="F53" s="42">
        <v>270000</v>
      </c>
      <c r="G53" s="41">
        <v>501</v>
      </c>
      <c r="H53" s="40" t="s">
        <v>10</v>
      </c>
      <c r="I53" s="16">
        <v>45562</v>
      </c>
      <c r="J53" s="16">
        <v>46204</v>
      </c>
      <c r="K53" s="41" t="s">
        <v>34</v>
      </c>
      <c r="L53" s="41" t="s">
        <v>116</v>
      </c>
      <c r="M53" s="41"/>
    </row>
    <row r="54" spans="1:13" s="1" customFormat="1" ht="30" x14ac:dyDescent="0.25">
      <c r="A54" s="20" t="s">
        <v>115</v>
      </c>
      <c r="B54" s="11" t="s">
        <v>117</v>
      </c>
      <c r="C54" s="11" t="s">
        <v>13</v>
      </c>
      <c r="D54" s="11" t="s">
        <v>175</v>
      </c>
      <c r="E54" s="42">
        <v>15200</v>
      </c>
      <c r="F54" s="42">
        <v>12666.66</v>
      </c>
      <c r="G54" s="41">
        <v>501</v>
      </c>
      <c r="H54" s="40" t="s">
        <v>10</v>
      </c>
      <c r="I54" s="13">
        <v>45104</v>
      </c>
      <c r="J54" s="13">
        <v>46082</v>
      </c>
      <c r="K54" s="41" t="s">
        <v>27</v>
      </c>
      <c r="L54" s="41" t="s">
        <v>116</v>
      </c>
      <c r="M54" s="11"/>
    </row>
    <row r="55" spans="1:13" s="1" customFormat="1" x14ac:dyDescent="0.25">
      <c r="A55" s="20" t="s">
        <v>115</v>
      </c>
      <c r="B55" s="11" t="s">
        <v>120</v>
      </c>
      <c r="C55" s="11" t="s">
        <v>45</v>
      </c>
      <c r="D55" s="11">
        <v>10</v>
      </c>
      <c r="E55" s="12">
        <v>20000</v>
      </c>
      <c r="F55" s="12">
        <v>20000</v>
      </c>
      <c r="G55" s="41">
        <v>501</v>
      </c>
      <c r="H55" s="40" t="s">
        <v>22</v>
      </c>
      <c r="I55" s="13">
        <v>46032</v>
      </c>
      <c r="J55" s="13">
        <v>46053</v>
      </c>
      <c r="K55" s="41" t="s">
        <v>121</v>
      </c>
      <c r="L55" s="41" t="s">
        <v>116</v>
      </c>
      <c r="M55" s="11"/>
    </row>
    <row r="56" spans="1:13" s="1" customFormat="1" x14ac:dyDescent="0.25">
      <c r="A56" s="20" t="s">
        <v>115</v>
      </c>
      <c r="B56" s="10" t="s">
        <v>122</v>
      </c>
      <c r="C56" s="11" t="s">
        <v>48</v>
      </c>
      <c r="D56" s="11">
        <v>1</v>
      </c>
      <c r="E56" s="12">
        <v>100220</v>
      </c>
      <c r="F56" s="12">
        <v>100220</v>
      </c>
      <c r="G56" s="41">
        <v>501</v>
      </c>
      <c r="H56" s="40" t="s">
        <v>49</v>
      </c>
      <c r="I56" s="13">
        <v>46023</v>
      </c>
      <c r="J56" s="13">
        <v>46387</v>
      </c>
      <c r="K56" s="41" t="s">
        <v>177</v>
      </c>
      <c r="L56" s="41" t="s">
        <v>116</v>
      </c>
      <c r="M56" s="44" t="s">
        <v>17</v>
      </c>
    </row>
    <row r="57" spans="1:13" s="1" customFormat="1" x14ac:dyDescent="0.25">
      <c r="E57" s="4"/>
      <c r="F57" s="4"/>
      <c r="G57" s="4"/>
      <c r="H57" s="2"/>
      <c r="I57" s="3"/>
      <c r="J57" s="3"/>
    </row>
    <row r="58" spans="1:13" s="1" customFormat="1" x14ac:dyDescent="0.25">
      <c r="A58" s="21" t="s">
        <v>119</v>
      </c>
      <c r="B58" s="11"/>
      <c r="C58" s="11"/>
      <c r="D58" s="11"/>
      <c r="E58" s="22">
        <f>SUM(E51:E56)</f>
        <v>1529010.0899999999</v>
      </c>
      <c r="F58" s="22">
        <f>SUM(F51:F56)</f>
        <v>992569.77</v>
      </c>
      <c r="G58" s="22"/>
      <c r="H58" s="10"/>
      <c r="I58" s="11"/>
      <c r="J58" s="11"/>
      <c r="K58" s="11"/>
      <c r="L58" s="11"/>
      <c r="M58" s="11"/>
    </row>
    <row r="59" spans="1:13" s="1" customFormat="1" x14ac:dyDescent="0.25">
      <c r="H59" s="2"/>
    </row>
    <row r="60" spans="1:13" x14ac:dyDescent="0.25">
      <c r="H60" s="5"/>
    </row>
    <row r="61" spans="1:13" s="1" customFormat="1" x14ac:dyDescent="0.25">
      <c r="A61" s="23" t="s">
        <v>57</v>
      </c>
      <c r="B61" s="10" t="s">
        <v>123</v>
      </c>
      <c r="C61" s="11" t="s">
        <v>55</v>
      </c>
      <c r="D61" s="11">
        <v>1</v>
      </c>
      <c r="E61" s="12">
        <v>30000</v>
      </c>
      <c r="F61" s="12">
        <v>30000</v>
      </c>
      <c r="G61" s="41">
        <v>501</v>
      </c>
      <c r="H61" s="10" t="s">
        <v>56</v>
      </c>
      <c r="I61" s="13">
        <v>46113</v>
      </c>
      <c r="J61" s="13">
        <v>46142</v>
      </c>
      <c r="K61" s="11" t="s">
        <v>59</v>
      </c>
      <c r="L61" s="11" t="s">
        <v>58</v>
      </c>
      <c r="M61" s="14"/>
    </row>
    <row r="62" spans="1:13" ht="30" x14ac:dyDescent="0.25">
      <c r="A62" s="23" t="s">
        <v>57</v>
      </c>
      <c r="B62" s="10" t="s">
        <v>112</v>
      </c>
      <c r="C62" s="11" t="s">
        <v>48</v>
      </c>
      <c r="D62" s="11">
        <v>1</v>
      </c>
      <c r="E62" s="25">
        <v>63000</v>
      </c>
      <c r="F62" s="25">
        <v>63000</v>
      </c>
      <c r="G62" s="41">
        <v>501</v>
      </c>
      <c r="H62" s="11" t="s">
        <v>49</v>
      </c>
      <c r="I62" s="13">
        <v>46054</v>
      </c>
      <c r="J62" s="13">
        <v>46081</v>
      </c>
      <c r="K62" s="11" t="s">
        <v>60</v>
      </c>
      <c r="L62" s="10" t="s">
        <v>61</v>
      </c>
      <c r="M62" s="44" t="s">
        <v>17</v>
      </c>
    </row>
    <row r="63" spans="1:13" ht="28.5" customHeight="1" x14ac:dyDescent="0.25">
      <c r="A63" s="23" t="s">
        <v>57</v>
      </c>
      <c r="B63" s="10" t="s">
        <v>62</v>
      </c>
      <c r="C63" s="11" t="s">
        <v>48</v>
      </c>
      <c r="D63" s="11">
        <v>1</v>
      </c>
      <c r="E63" s="25">
        <v>63000</v>
      </c>
      <c r="F63" s="25">
        <v>63000</v>
      </c>
      <c r="G63" s="41">
        <v>501</v>
      </c>
      <c r="H63" s="11" t="s">
        <v>49</v>
      </c>
      <c r="I63" s="13">
        <v>46143</v>
      </c>
      <c r="J63" s="13">
        <v>46173</v>
      </c>
      <c r="K63" s="41" t="s">
        <v>118</v>
      </c>
      <c r="L63" s="10" t="s">
        <v>61</v>
      </c>
      <c r="M63" s="18"/>
    </row>
    <row r="64" spans="1:13" x14ac:dyDescent="0.25">
      <c r="A64" s="23" t="s">
        <v>57</v>
      </c>
      <c r="B64" s="10" t="s">
        <v>64</v>
      </c>
      <c r="C64" s="17" t="s">
        <v>48</v>
      </c>
      <c r="D64" s="11">
        <v>1</v>
      </c>
      <c r="E64" s="24">
        <v>1400</v>
      </c>
      <c r="F64" s="24">
        <v>1400</v>
      </c>
      <c r="G64" s="41">
        <v>501</v>
      </c>
      <c r="H64" s="11" t="s">
        <v>49</v>
      </c>
      <c r="I64" s="13">
        <v>46113</v>
      </c>
      <c r="J64" s="13">
        <v>46142</v>
      </c>
      <c r="K64" s="11" t="s">
        <v>59</v>
      </c>
      <c r="L64" s="11" t="s">
        <v>58</v>
      </c>
      <c r="M64" s="18"/>
    </row>
    <row r="65" spans="1:13" x14ac:dyDescent="0.25">
      <c r="A65" s="23" t="s">
        <v>57</v>
      </c>
      <c r="B65" s="10" t="s">
        <v>65</v>
      </c>
      <c r="C65" s="17" t="s">
        <v>65</v>
      </c>
      <c r="D65" s="14" t="s">
        <v>76</v>
      </c>
      <c r="E65" s="24">
        <v>50000</v>
      </c>
      <c r="F65" s="24">
        <v>50000</v>
      </c>
      <c r="G65" s="41">
        <v>501</v>
      </c>
      <c r="H65" s="11" t="s">
        <v>65</v>
      </c>
      <c r="I65" s="13">
        <v>46054</v>
      </c>
      <c r="J65" s="13">
        <v>46081</v>
      </c>
      <c r="K65" s="17" t="s">
        <v>113</v>
      </c>
      <c r="L65" s="11" t="s">
        <v>58</v>
      </c>
      <c r="M65" s="18"/>
    </row>
    <row r="66" spans="1:13" ht="30" x14ac:dyDescent="0.25">
      <c r="A66" s="23" t="s">
        <v>57</v>
      </c>
      <c r="B66" s="10" t="s">
        <v>66</v>
      </c>
      <c r="C66" s="10" t="s">
        <v>114</v>
      </c>
      <c r="D66" s="11">
        <v>30</v>
      </c>
      <c r="E66" s="12">
        <v>70000</v>
      </c>
      <c r="F66" s="12">
        <v>70000</v>
      </c>
      <c r="G66" s="41">
        <v>501</v>
      </c>
      <c r="H66" s="10" t="s">
        <v>36</v>
      </c>
      <c r="I66" s="13">
        <v>45415</v>
      </c>
      <c r="J66" s="13">
        <v>46144</v>
      </c>
      <c r="K66" s="11" t="s">
        <v>67</v>
      </c>
      <c r="L66" s="11" t="s">
        <v>58</v>
      </c>
      <c r="M66" s="18"/>
    </row>
    <row r="67" spans="1:13" x14ac:dyDescent="0.25">
      <c r="A67" s="1"/>
    </row>
    <row r="68" spans="1:13" ht="16.5" customHeight="1" x14ac:dyDescent="0.25">
      <c r="A68" s="32" t="s">
        <v>63</v>
      </c>
      <c r="B68" s="18"/>
      <c r="C68" s="18"/>
      <c r="D68" s="18"/>
      <c r="E68" s="19">
        <f>SUM(E61:E66)</f>
        <v>277400</v>
      </c>
      <c r="F68" s="19">
        <f>SUM(F61:F66)</f>
        <v>277400</v>
      </c>
      <c r="G68" s="19"/>
      <c r="H68" s="18"/>
      <c r="I68" s="18"/>
      <c r="J68" s="18"/>
      <c r="K68" s="18"/>
      <c r="L68" s="18"/>
      <c r="M68" s="18"/>
    </row>
    <row r="71" spans="1:13" s="8" customFormat="1" ht="45" x14ac:dyDescent="0.25">
      <c r="A71" s="26" t="s">
        <v>69</v>
      </c>
      <c r="B71" s="41" t="s">
        <v>136</v>
      </c>
      <c r="C71" s="41" t="s">
        <v>13</v>
      </c>
      <c r="D71" s="41">
        <v>12</v>
      </c>
      <c r="E71" s="42">
        <v>24933.919999999998</v>
      </c>
      <c r="F71" s="42">
        <v>24933.919999999998</v>
      </c>
      <c r="G71" s="41">
        <v>501</v>
      </c>
      <c r="H71" s="40" t="s">
        <v>36</v>
      </c>
      <c r="I71" s="16">
        <v>46023</v>
      </c>
      <c r="J71" s="16">
        <v>46387</v>
      </c>
      <c r="K71" s="41" t="s">
        <v>70</v>
      </c>
      <c r="L71" s="41" t="s">
        <v>139</v>
      </c>
      <c r="M71" s="54" t="s">
        <v>140</v>
      </c>
    </row>
    <row r="72" spans="1:13" s="8" customFormat="1" ht="28.5" customHeight="1" x14ac:dyDescent="0.25">
      <c r="A72" s="26" t="s">
        <v>69</v>
      </c>
      <c r="B72" s="41" t="s">
        <v>141</v>
      </c>
      <c r="C72" s="41" t="s">
        <v>13</v>
      </c>
      <c r="D72" s="41">
        <v>12</v>
      </c>
      <c r="E72" s="42">
        <v>6357.6</v>
      </c>
      <c r="F72" s="42">
        <v>6357.6</v>
      </c>
      <c r="G72" s="41">
        <v>501</v>
      </c>
      <c r="H72" s="40" t="s">
        <v>142</v>
      </c>
      <c r="I72" s="16">
        <v>46023</v>
      </c>
      <c r="J72" s="16">
        <v>46387</v>
      </c>
      <c r="K72" s="41" t="s">
        <v>70</v>
      </c>
      <c r="L72" s="41" t="s">
        <v>139</v>
      </c>
      <c r="M72" s="54"/>
    </row>
    <row r="73" spans="1:13" x14ac:dyDescent="0.25">
      <c r="A73" s="7"/>
      <c r="M73" s="7"/>
    </row>
    <row r="74" spans="1:13" ht="62.25" customHeight="1" x14ac:dyDescent="0.25">
      <c r="A74" s="33" t="s">
        <v>71</v>
      </c>
      <c r="B74" s="18"/>
      <c r="C74" s="18"/>
      <c r="D74" s="18"/>
      <c r="E74" s="27">
        <f>E71+E72</f>
        <v>31291.519999999997</v>
      </c>
      <c r="F74" s="27">
        <f>SUM(F71:F72)</f>
        <v>31291.519999999997</v>
      </c>
      <c r="G74" s="27"/>
      <c r="H74" s="18"/>
      <c r="I74" s="18"/>
      <c r="J74" s="18"/>
      <c r="K74" s="18"/>
      <c r="L74" s="18"/>
      <c r="M74" s="15"/>
    </row>
    <row r="77" spans="1:13" s="8" customFormat="1" ht="30" x14ac:dyDescent="0.25">
      <c r="A77" s="28" t="s">
        <v>72</v>
      </c>
      <c r="B77" s="40" t="s">
        <v>143</v>
      </c>
      <c r="C77" s="41" t="s">
        <v>144</v>
      </c>
      <c r="D77" s="41">
        <v>12</v>
      </c>
      <c r="E77" s="60">
        <v>80000</v>
      </c>
      <c r="F77" s="60">
        <v>46666</v>
      </c>
      <c r="G77" s="41">
        <v>501</v>
      </c>
      <c r="H77" s="41" t="s">
        <v>49</v>
      </c>
      <c r="I77" s="16">
        <v>46174</v>
      </c>
      <c r="J77" s="16">
        <v>46053</v>
      </c>
      <c r="K77" s="41" t="s">
        <v>85</v>
      </c>
      <c r="L77" s="41" t="s">
        <v>73</v>
      </c>
      <c r="M77" s="54" t="s">
        <v>145</v>
      </c>
    </row>
    <row r="78" spans="1:13" s="62" customFormat="1" ht="45" x14ac:dyDescent="0.25">
      <c r="A78" s="61" t="s">
        <v>72</v>
      </c>
      <c r="B78" s="40" t="s">
        <v>146</v>
      </c>
      <c r="C78" s="40" t="s">
        <v>75</v>
      </c>
      <c r="D78" s="40" t="s">
        <v>147</v>
      </c>
      <c r="E78" s="60">
        <v>300000</v>
      </c>
      <c r="F78" s="60">
        <v>300000</v>
      </c>
      <c r="G78" s="41">
        <v>501</v>
      </c>
      <c r="H78" s="41" t="s">
        <v>77</v>
      </c>
      <c r="I78" s="16">
        <v>46023</v>
      </c>
      <c r="J78" s="16">
        <v>46387</v>
      </c>
      <c r="K78" s="41" t="s">
        <v>85</v>
      </c>
      <c r="L78" s="41" t="s">
        <v>73</v>
      </c>
      <c r="M78" s="44" t="s">
        <v>74</v>
      </c>
    </row>
    <row r="79" spans="1:13" s="62" customFormat="1" ht="30" x14ac:dyDescent="0.25">
      <c r="A79" s="61" t="s">
        <v>72</v>
      </c>
      <c r="B79" s="40" t="s">
        <v>148</v>
      </c>
      <c r="C79" s="41" t="s">
        <v>48</v>
      </c>
      <c r="D79" s="44" t="s">
        <v>46</v>
      </c>
      <c r="E79" s="60">
        <v>100000</v>
      </c>
      <c r="F79" s="60">
        <v>100000</v>
      </c>
      <c r="G79" s="41">
        <v>501</v>
      </c>
      <c r="H79" s="41" t="s">
        <v>77</v>
      </c>
      <c r="I79" s="16">
        <v>46086</v>
      </c>
      <c r="J79" s="16">
        <v>46387</v>
      </c>
      <c r="K79" s="41" t="s">
        <v>50</v>
      </c>
      <c r="L79" s="41" t="s">
        <v>73</v>
      </c>
      <c r="M79" s="54" t="s">
        <v>149</v>
      </c>
    </row>
    <row r="80" spans="1:13" s="62" customFormat="1" ht="30" x14ac:dyDescent="0.25">
      <c r="A80" s="61" t="s">
        <v>72</v>
      </c>
      <c r="B80" s="40" t="s">
        <v>86</v>
      </c>
      <c r="C80" s="41" t="s">
        <v>87</v>
      </c>
      <c r="D80" s="41" t="s">
        <v>176</v>
      </c>
      <c r="E80" s="42">
        <v>3000</v>
      </c>
      <c r="F80" s="42">
        <v>1125</v>
      </c>
      <c r="G80" s="41">
        <v>501</v>
      </c>
      <c r="H80" s="40" t="s">
        <v>10</v>
      </c>
      <c r="I80" s="16">
        <v>45518</v>
      </c>
      <c r="J80" s="16">
        <v>46247</v>
      </c>
      <c r="K80" s="41" t="s">
        <v>89</v>
      </c>
      <c r="L80" s="40" t="s">
        <v>88</v>
      </c>
      <c r="M80" s="54" t="s">
        <v>150</v>
      </c>
    </row>
    <row r="81" spans="1:13" s="8" customFormat="1" x14ac:dyDescent="0.25">
      <c r="B81" s="9"/>
    </row>
    <row r="82" spans="1:13" s="8" customFormat="1" x14ac:dyDescent="0.25">
      <c r="A82" s="34" t="s">
        <v>78</v>
      </c>
      <c r="B82" s="29"/>
      <c r="C82" s="29"/>
      <c r="D82" s="29"/>
      <c r="E82" s="27">
        <f>SUM(E77:E80)</f>
        <v>483000</v>
      </c>
      <c r="F82" s="27">
        <f>SUM(F77:F80)</f>
        <v>447791</v>
      </c>
      <c r="G82" s="27"/>
      <c r="H82" s="29"/>
      <c r="I82" s="29"/>
      <c r="J82" s="29"/>
      <c r="K82" s="29"/>
      <c r="L82" s="29"/>
      <c r="M82" s="29"/>
    </row>
    <row r="83" spans="1:13" s="8" customFormat="1" x14ac:dyDescent="0.25"/>
    <row r="84" spans="1:13" s="8" customFormat="1" x14ac:dyDescent="0.25"/>
    <row r="85" spans="1:13" s="8" customFormat="1" x14ac:dyDescent="0.25">
      <c r="A85" s="35" t="s">
        <v>90</v>
      </c>
      <c r="B85" s="36"/>
      <c r="C85" s="36"/>
      <c r="D85" s="36"/>
      <c r="E85" s="37">
        <f>E82+E74+E68+E58+E42+E48</f>
        <v>5790723.5899999999</v>
      </c>
      <c r="F85" s="37">
        <f>SUM(F82+F74+F68+F58+F48+F42)</f>
        <v>5188647.76</v>
      </c>
      <c r="G85" s="37"/>
      <c r="H85" s="36"/>
      <c r="I85" s="36"/>
      <c r="J85" s="36"/>
      <c r="K85" s="36"/>
      <c r="L85" s="36"/>
      <c r="M85" s="36"/>
    </row>
    <row r="86" spans="1:13" s="8" customFormat="1" x14ac:dyDescent="0.25"/>
    <row r="87" spans="1:13" s="8" customFormat="1" x14ac:dyDescent="0.25"/>
    <row r="88" spans="1:13" s="8" customFormat="1" x14ac:dyDescent="0.25"/>
    <row r="89" spans="1:13" s="8" customFormat="1" x14ac:dyDescent="0.25"/>
    <row r="90" spans="1:13" s="8" customFormat="1" x14ac:dyDescent="0.25"/>
    <row r="91" spans="1:13" s="8" customFormat="1" x14ac:dyDescent="0.25"/>
    <row r="92" spans="1:13" s="8" customFormat="1" x14ac:dyDescent="0.25"/>
    <row r="93" spans="1:13" s="8" customFormat="1" x14ac:dyDescent="0.25"/>
    <row r="94" spans="1:13" s="8" customFormat="1" x14ac:dyDescent="0.25"/>
  </sheetData>
  <mergeCells count="2">
    <mergeCell ref="A2:M2"/>
    <mergeCell ref="A5:B5"/>
  </mergeCells>
  <pageMargins left="0.25" right="0.25" top="0.75" bottom="0.75" header="0.3" footer="0.3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Alpohim Miranda</dc:creator>
  <cp:lastModifiedBy>Allan Alpohim Miranda</cp:lastModifiedBy>
  <cp:lastPrinted>2024-10-16T17:44:55Z</cp:lastPrinted>
  <dcterms:created xsi:type="dcterms:W3CDTF">2024-10-04T14:50:43Z</dcterms:created>
  <dcterms:modified xsi:type="dcterms:W3CDTF">2025-06-10T18:29:52Z</dcterms:modified>
</cp:coreProperties>
</file>